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claude code\slides\web\static\shablony\"/>
    </mc:Choice>
  </mc:AlternateContent>
  <xr:revisionPtr revIDLastSave="0" documentId="13_ncr:1_{65A32B05-4D30-4DAA-850D-1646DBD68AD1}" xr6:coauthVersionLast="47" xr6:coauthVersionMax="47" xr10:uidLastSave="{00000000-0000-0000-0000-000000000000}"/>
  <bookViews>
    <workbookView xWindow="3780" yWindow="1860" windowWidth="21600" windowHeight="11325" xr2:uid="{00000000-000D-0000-FFFF-FFFF00000000}"/>
  </bookViews>
  <sheets>
    <sheet name="Табель" sheetId="1" r:id="rId1"/>
    <sheet name="Параметры" sheetId="2" r:id="rId2"/>
    <sheet name="Коды"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2" i="1" l="1"/>
  <c r="AN12" i="1"/>
  <c r="AM12" i="1"/>
  <c r="AP12" i="1" s="1"/>
  <c r="AL12" i="1"/>
  <c r="AJ12" i="1"/>
  <c r="AK12" i="1" s="1"/>
  <c r="AO11" i="1"/>
  <c r="AN11" i="1"/>
  <c r="AM11" i="1"/>
  <c r="AL11" i="1"/>
  <c r="AJ11" i="1"/>
  <c r="AK11" i="1" s="1"/>
  <c r="AO10" i="1"/>
  <c r="AN10" i="1"/>
  <c r="AM10" i="1"/>
  <c r="AP10" i="1" s="1"/>
  <c r="AL10" i="1"/>
  <c r="AJ10" i="1"/>
  <c r="AK10" i="1" s="1"/>
  <c r="AO9" i="1"/>
  <c r="AN9" i="1"/>
  <c r="AM9" i="1"/>
  <c r="AP9" i="1" s="1"/>
  <c r="AL9" i="1"/>
  <c r="AJ9" i="1"/>
  <c r="AK9" i="1" s="1"/>
  <c r="AO8" i="1"/>
  <c r="AN8" i="1"/>
  <c r="AM8" i="1"/>
  <c r="AP8" i="1" s="1"/>
  <c r="AL8" i="1"/>
  <c r="AJ8" i="1"/>
  <c r="AK8" i="1" s="1"/>
  <c r="AO7" i="1"/>
  <c r="AN7" i="1"/>
  <c r="AM7" i="1"/>
  <c r="AL7" i="1"/>
  <c r="AJ7" i="1"/>
  <c r="AK7" i="1" s="1"/>
  <c r="AO6" i="1"/>
  <c r="AN6" i="1"/>
  <c r="AM6" i="1"/>
  <c r="AP6" i="1" s="1"/>
  <c r="AL6" i="1"/>
  <c r="AJ6" i="1"/>
  <c r="AK6" i="1" s="1"/>
  <c r="AO5" i="1"/>
  <c r="AN5" i="1"/>
  <c r="AM5" i="1"/>
  <c r="AL5" i="1"/>
  <c r="AJ5" i="1"/>
  <c r="AK5" i="1" s="1"/>
  <c r="AO4" i="1"/>
  <c r="AN4" i="1"/>
  <c r="AM4" i="1"/>
  <c r="AP4" i="1" s="1"/>
  <c r="AL4" i="1"/>
  <c r="AJ4" i="1"/>
  <c r="AK4" i="1" s="1"/>
  <c r="AO3" i="1"/>
  <c r="AN3" i="1"/>
  <c r="AM3" i="1"/>
  <c r="AL3" i="1"/>
  <c r="AJ3" i="1"/>
  <c r="AI2" i="1"/>
  <c r="AH2" i="1"/>
  <c r="AG2" i="1"/>
  <c r="AF2" i="1"/>
  <c r="AE2" i="1"/>
  <c r="AD2" i="1"/>
  <c r="AC2" i="1"/>
  <c r="AB2" i="1"/>
  <c r="AA2" i="1"/>
  <c r="Z2" i="1"/>
  <c r="Y2" i="1"/>
  <c r="X2" i="1"/>
  <c r="W2" i="1"/>
  <c r="V2" i="1"/>
  <c r="U2" i="1"/>
  <c r="T2" i="1"/>
  <c r="S2" i="1"/>
  <c r="R2" i="1"/>
  <c r="Q2" i="1"/>
  <c r="P2" i="1"/>
  <c r="O2" i="1"/>
  <c r="N2" i="1"/>
  <c r="M2" i="1"/>
  <c r="L2" i="1"/>
  <c r="K2" i="1"/>
  <c r="J2" i="1"/>
  <c r="I2" i="1"/>
  <c r="H2" i="1"/>
  <c r="G2" i="1"/>
  <c r="F2" i="1"/>
  <c r="E2" i="1"/>
  <c r="AP11" i="1" l="1"/>
  <c r="AP7" i="1"/>
  <c r="AN13" i="1"/>
  <c r="AM13" i="1"/>
  <c r="AP5" i="1"/>
  <c r="AL13" i="1"/>
  <c r="AO13" i="1"/>
  <c r="AP3" i="1"/>
  <c r="AP13" i="1" s="1"/>
  <c r="AJ13" i="1"/>
  <c r="AK3" i="1"/>
  <c r="AK13" i="1" s="1"/>
</calcChain>
</file>

<file path=xl/sharedStrings.xml><?xml version="1.0" encoding="utf-8"?>
<sst xmlns="http://schemas.openxmlformats.org/spreadsheetml/2006/main" count="367" uniqueCount="65">
  <si>
    <t>№</t>
  </si>
  <si>
    <t>ФИО</t>
  </si>
  <si>
    <t>Должность</t>
  </si>
  <si>
    <t>Таб. №</t>
  </si>
  <si>
    <t>Явок, дней</t>
  </si>
  <si>
    <t>Часов</t>
  </si>
  <si>
    <t>Выходных</t>
  </si>
  <si>
    <t>Больничных</t>
  </si>
  <si>
    <t>Отпуск</t>
  </si>
  <si>
    <t>Прогулов</t>
  </si>
  <si>
    <t>Неявок всего</t>
  </si>
  <si>
    <t>день недели →</t>
  </si>
  <si>
    <t>Иванова Мария Сергеевна</t>
  </si>
  <si>
    <t>бухгалтер</t>
  </si>
  <si>
    <t>Я</t>
  </si>
  <si>
    <t>В</t>
  </si>
  <si>
    <t>Петров Алексей Николаевич</t>
  </si>
  <si>
    <t>менеджер по продажам</t>
  </si>
  <si>
    <t>Смирнова Ольга Викторовна</t>
  </si>
  <si>
    <t>администратор</t>
  </si>
  <si>
    <t>Б</t>
  </si>
  <si>
    <t>Кузнецов Дмитрий Андреевич</t>
  </si>
  <si>
    <t>кладовщик</t>
  </si>
  <si>
    <t>Попова Екатерина Ивановна</t>
  </si>
  <si>
    <t>маркетолог</t>
  </si>
  <si>
    <t>Соколов Игорь Павлович</t>
  </si>
  <si>
    <t>инженер</t>
  </si>
  <si>
    <t>ОТ</t>
  </si>
  <si>
    <t>Лебедева Анна Олеговна</t>
  </si>
  <si>
    <t>юрист</t>
  </si>
  <si>
    <t>Козлов Сергей Валерьевич</t>
  </si>
  <si>
    <t>водитель</t>
  </si>
  <si>
    <t>Новикова Татьяна Юрьевна</t>
  </si>
  <si>
    <t>оператор</t>
  </si>
  <si>
    <t>Морозов Артём Денисович</t>
  </si>
  <si>
    <t>дизайнер</t>
  </si>
  <si>
    <t>Итого</t>
  </si>
  <si>
    <t>Табель учёта рабочего времени</t>
  </si>
  <si>
    <t>Как пользоваться</t>
  </si>
  <si>
    <t>Месяц (первое число)</t>
  </si>
  <si>
    <t>Жёлтые ячейки меняют, остальное считается само. Поставьте первое число нужного месяца: дни недели и серые выходные пересчитаются.</t>
  </si>
  <si>
    <t>Часов в смене</t>
  </si>
  <si>
    <t>На листе «Табель» в клетках дней есть выпадающий список кодов. Коды и их смысл на листе «Коды»; свои коды добавляйте туда и в проверку данных (Данные, Проверка данных).</t>
  </si>
  <si>
    <t>Явки считаются как «Я» плюс «К» (командировка), часы как явки, умноженные на часы в смене. Строка «Итого» суммирует всех.</t>
  </si>
  <si>
    <t>Код</t>
  </si>
  <si>
    <t>Что означает</t>
  </si>
  <si>
    <t>Считается как</t>
  </si>
  <si>
    <t>явка, работа днём</t>
  </si>
  <si>
    <t>явка</t>
  </si>
  <si>
    <t>выходной или праздник</t>
  </si>
  <si>
    <t>выходной</t>
  </si>
  <si>
    <t>временная нетрудоспособность</t>
  </si>
  <si>
    <t>больничный</t>
  </si>
  <si>
    <t>ежегодный оплачиваемый отпуск</t>
  </si>
  <si>
    <t>отпуск</t>
  </si>
  <si>
    <t>ПР</t>
  </si>
  <si>
    <t>прогул без уважительной причины</t>
  </si>
  <si>
    <t>прогул</t>
  </si>
  <si>
    <t>К</t>
  </si>
  <si>
    <t>командировка</t>
  </si>
  <si>
    <t>НН</t>
  </si>
  <si>
    <t>неявка по невыясненной причине</t>
  </si>
  <si>
    <t>У</t>
  </si>
  <si>
    <t>учебный отпуск</t>
  </si>
  <si>
    <t>неявка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</si>
</sst>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mm\.yyyy"/>
  </numFmts>
  <fonts count="6" x14ac:knownFonts="1">
    <font>
      <sz val="11"/>
      <color theme="1"/>
      <name val="Calibri"/>
      <family val="2"/>
      <scheme val="minor"/>
    </font>
    <font>
      <b/>
      <sz val="14"/>
      <name val="Calibri"/>
    </font>
    <font>
      <b/>
      <sz val="11"/>
      <name val="Calibri"/>
    </font>
    <font>
      <i/>
      <sz val="11"/>
      <color rgb="FF6B7280"/>
      <name val="Calibri"/>
    </font>
    <font>
      <b/>
      <sz val="11"/>
      <color rgb="FFFFFFFF"/>
      <name val="Calibri"/>
    </font>
    <font>
      <sz val="9"/>
      <color rgb="FF6B7280"/>
      <name val="Calibri"/>
    </font>
  </fonts>
  <fills count="5">
    <fill>
      <patternFill patternType="none"/>
    </fill>
    <fill>
      <patternFill patternType="gray125"/>
    </fill>
    <fill>
      <patternFill patternType="solid">
        <fgColor rgb="FFFFF4CC"/>
      </patternFill>
    </fill>
    <fill>
      <patternFill patternType="solid">
        <fgColor rgb="FF1F2937"/>
      </patternFill>
    </fill>
    <fill>
      <patternFill patternType="solid">
        <fgColor rgb="FFE8EEF7"/>
      </patternFill>
    </fill>
  </fills>
  <borders count="2">
    <border>
      <left/>
      <right/>
      <top/>
      <bottom/>
      <diagonal/>
    </border>
    <border>
      <left style="thin">
        <color rgb="FFC9CED6"/>
      </left>
      <right style="thin">
        <color rgb="FFC9CED6"/>
      </right>
      <top style="thin">
        <color rgb="FFC9CED6"/>
      </top>
      <bottom style="thin">
        <color rgb="FFC9CED6"/>
      </bottom>
      <diagonal/>
    </border>
  </borders>
  <cellStyleXfs count="1">
    <xf numFmtId="0" fontId="0" fillId="0" borderId="0"/>
  </cellStyleXfs>
  <cellXfs count="13">
    <xf numFmtId="0" fontId="0" fillId="0" borderId="0" xfId="0"/>
    <xf numFmtId="0" fontId="4" fillId="3" borderId="1" xfId="0" applyFont="1" applyFill="1" applyBorder="1" applyAlignment="1">
      <alignment horizontal="center" vertical="center" wrapText="1"/>
    </xf>
    <xf numFmtId="0" fontId="0" fillId="0" borderId="1" xfId="0" applyBorder="1"/>
    <xf numFmtId="0" fontId="5" fillId="0" borderId="1" xfId="0" applyFont="1" applyBorder="1"/>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xf numFmtId="0" fontId="2" fillId="4" borderId="1" xfId="0" applyFont="1" applyFill="1" applyBorder="1"/>
    <xf numFmtId="0" fontId="1" fillId="0" borderId="0" xfId="0" applyFont="1"/>
    <xf numFmtId="0" fontId="2" fillId="0" borderId="0" xfId="0" applyFont="1"/>
    <xf numFmtId="165" fontId="0" fillId="2" borderId="0" xfId="0" applyNumberFormat="1" applyFill="1"/>
    <xf numFmtId="0" fontId="3" fillId="0" borderId="0" xfId="0" applyFont="1" applyAlignment="1">
      <alignment vertical="top" wrapText="1"/>
    </xf>
    <xf numFmtId="0" fontId="0" fillId="2" borderId="0" xfId="0" applyFill="1"/>
  </cellXfs>
  <cellStyles count="1">
    <cellStyle name="Обычный" xfId="0" builtinId="0"/>
  </cellStyles>
  <dxfs count="1">
    <dxf>
      <fill>
        <patternFill patternType="solid">
          <fgColor rgb="FFEDEDED"/>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3"/>
  <sheetViews>
    <sheetView tabSelected="1" workbookViewId="0">
      <pane xSplit="4" ySplit="2" topLeftCell="E3" activePane="bottomRight" state="frozen"/>
      <selection pane="topRight"/>
      <selection pane="bottomLeft"/>
      <selection pane="bottomRight"/>
    </sheetView>
  </sheetViews>
  <sheetFormatPr defaultRowHeight="15" x14ac:dyDescent="0.25"/>
  <cols>
    <col min="1" max="1" width="4" customWidth="1"/>
    <col min="2" max="2" width="30" customWidth="1"/>
    <col min="3" max="3" width="22" customWidth="1"/>
    <col min="4" max="4" width="8" customWidth="1"/>
    <col min="5" max="35" width="4" customWidth="1"/>
    <col min="36" max="36" width="9" customWidth="1"/>
    <col min="37" max="37" width="8" customWidth="1"/>
    <col min="38" max="38" width="10" customWidth="1"/>
    <col min="39" max="39" width="11" customWidth="1"/>
    <col min="40" max="40" width="8" customWidth="1"/>
    <col min="41" max="41" width="9" customWidth="1"/>
    <col min="42" max="42" width="10" customWidth="1"/>
  </cols>
  <sheetData>
    <row r="1" spans="1:42" ht="30" customHeight="1" x14ac:dyDescent="0.25">
      <c r="A1" s="1" t="s">
        <v>0</v>
      </c>
      <c r="B1" s="1" t="s">
        <v>1</v>
      </c>
      <c r="C1" s="1" t="s">
        <v>2</v>
      </c>
      <c r="D1" s="1" t="s">
        <v>3</v>
      </c>
      <c r="E1" s="1">
        <v>1</v>
      </c>
      <c r="F1" s="1">
        <v>2</v>
      </c>
      <c r="G1" s="1">
        <v>3</v>
      </c>
      <c r="H1" s="1">
        <v>4</v>
      </c>
      <c r="I1" s="1">
        <v>5</v>
      </c>
      <c r="J1" s="1">
        <v>6</v>
      </c>
      <c r="K1" s="1">
        <v>7</v>
      </c>
      <c r="L1" s="1">
        <v>8</v>
      </c>
      <c r="M1" s="1">
        <v>9</v>
      </c>
      <c r="N1" s="1">
        <v>10</v>
      </c>
      <c r="O1" s="1">
        <v>11</v>
      </c>
      <c r="P1" s="1">
        <v>12</v>
      </c>
      <c r="Q1" s="1">
        <v>13</v>
      </c>
      <c r="R1" s="1">
        <v>14</v>
      </c>
      <c r="S1" s="1">
        <v>15</v>
      </c>
      <c r="T1" s="1">
        <v>16</v>
      </c>
      <c r="U1" s="1">
        <v>17</v>
      </c>
      <c r="V1" s="1">
        <v>18</v>
      </c>
      <c r="W1" s="1">
        <v>19</v>
      </c>
      <c r="X1" s="1">
        <v>20</v>
      </c>
      <c r="Y1" s="1">
        <v>21</v>
      </c>
      <c r="Z1" s="1">
        <v>22</v>
      </c>
      <c r="AA1" s="1">
        <v>23</v>
      </c>
      <c r="AB1" s="1">
        <v>24</v>
      </c>
      <c r="AC1" s="1">
        <v>25</v>
      </c>
      <c r="AD1" s="1">
        <v>26</v>
      </c>
      <c r="AE1" s="1">
        <v>27</v>
      </c>
      <c r="AF1" s="1">
        <v>28</v>
      </c>
      <c r="AG1" s="1">
        <v>29</v>
      </c>
      <c r="AH1" s="1">
        <v>30</v>
      </c>
      <c r="AI1" s="1">
        <v>31</v>
      </c>
      <c r="AJ1" s="1" t="s">
        <v>4</v>
      </c>
      <c r="AK1" s="1" t="s">
        <v>5</v>
      </c>
      <c r="AL1" s="1" t="s">
        <v>6</v>
      </c>
      <c r="AM1" s="1" t="s">
        <v>7</v>
      </c>
      <c r="AN1" s="1" t="s">
        <v>8</v>
      </c>
      <c r="AO1" s="1" t="s">
        <v>9</v>
      </c>
      <c r="AP1" s="1" t="s">
        <v>10</v>
      </c>
    </row>
    <row r="2" spans="1:42" x14ac:dyDescent="0.25">
      <c r="A2" s="2"/>
      <c r="B2" s="2"/>
      <c r="C2" s="3" t="s">
        <v>11</v>
      </c>
      <c r="D2" s="2"/>
      <c r="E2" s="4">
        <f>IF(E$1&gt;DAY(EOMONTH(Параметры!$B$2,0)),"",WEEKDAY(DATE(YEAR(Параметры!$B$2),MONTH(Параметры!$B$2),E$1),2))</f>
        <v>2</v>
      </c>
      <c r="F2" s="4">
        <f>IF(F$1&gt;DAY(EOMONTH(Параметры!$B$2,0)),"",WEEKDAY(DATE(YEAR(Параметры!$B$2),MONTH(Параметры!$B$2),F$1),2))</f>
        <v>3</v>
      </c>
      <c r="G2" s="4">
        <f>IF(G$1&gt;DAY(EOMONTH(Параметры!$B$2,0)),"",WEEKDAY(DATE(YEAR(Параметры!$B$2),MONTH(Параметры!$B$2),G$1),2))</f>
        <v>4</v>
      </c>
      <c r="H2" s="4">
        <f>IF(H$1&gt;DAY(EOMONTH(Параметры!$B$2,0)),"",WEEKDAY(DATE(YEAR(Параметры!$B$2),MONTH(Параметры!$B$2),H$1),2))</f>
        <v>5</v>
      </c>
      <c r="I2" s="4">
        <f>IF(I$1&gt;DAY(EOMONTH(Параметры!$B$2,0)),"",WEEKDAY(DATE(YEAR(Параметры!$B$2),MONTH(Параметры!$B$2),I$1),2))</f>
        <v>6</v>
      </c>
      <c r="J2" s="4">
        <f>IF(J$1&gt;DAY(EOMONTH(Параметры!$B$2,0)),"",WEEKDAY(DATE(YEAR(Параметры!$B$2),MONTH(Параметры!$B$2),J$1),2))</f>
        <v>7</v>
      </c>
      <c r="K2" s="4">
        <f>IF(K$1&gt;DAY(EOMONTH(Параметры!$B$2,0)),"",WEEKDAY(DATE(YEAR(Параметры!$B$2),MONTH(Параметры!$B$2),K$1),2))</f>
        <v>1</v>
      </c>
      <c r="L2" s="4">
        <f>IF(L$1&gt;DAY(EOMONTH(Параметры!$B$2,0)),"",WEEKDAY(DATE(YEAR(Параметры!$B$2),MONTH(Параметры!$B$2),L$1),2))</f>
        <v>2</v>
      </c>
      <c r="M2" s="4">
        <f>IF(M$1&gt;DAY(EOMONTH(Параметры!$B$2,0)),"",WEEKDAY(DATE(YEAR(Параметры!$B$2),MONTH(Параметры!$B$2),M$1),2))</f>
        <v>3</v>
      </c>
      <c r="N2" s="4">
        <f>IF(N$1&gt;DAY(EOMONTH(Параметры!$B$2,0)),"",WEEKDAY(DATE(YEAR(Параметры!$B$2),MONTH(Параметры!$B$2),N$1),2))</f>
        <v>4</v>
      </c>
      <c r="O2" s="4">
        <f>IF(O$1&gt;DAY(EOMONTH(Параметры!$B$2,0)),"",WEEKDAY(DATE(YEAR(Параметры!$B$2),MONTH(Параметры!$B$2),O$1),2))</f>
        <v>5</v>
      </c>
      <c r="P2" s="4">
        <f>IF(P$1&gt;DAY(EOMONTH(Параметры!$B$2,0)),"",WEEKDAY(DATE(YEAR(Параметры!$B$2),MONTH(Параметры!$B$2),P$1),2))</f>
        <v>6</v>
      </c>
      <c r="Q2" s="4">
        <f>IF(Q$1&gt;DAY(EOMONTH(Параметры!$B$2,0)),"",WEEKDAY(DATE(YEAR(Параметры!$B$2),MONTH(Параметры!$B$2),Q$1),2))</f>
        <v>7</v>
      </c>
      <c r="R2" s="4">
        <f>IF(R$1&gt;DAY(EOMONTH(Параметры!$B$2,0)),"",WEEKDAY(DATE(YEAR(Параметры!$B$2),MONTH(Параметры!$B$2),R$1),2))</f>
        <v>1</v>
      </c>
      <c r="S2" s="4">
        <f>IF(S$1&gt;DAY(EOMONTH(Параметры!$B$2,0)),"",WEEKDAY(DATE(YEAR(Параметры!$B$2),MONTH(Параметры!$B$2),S$1),2))</f>
        <v>2</v>
      </c>
      <c r="T2" s="4">
        <f>IF(T$1&gt;DAY(EOMONTH(Параметры!$B$2,0)),"",WEEKDAY(DATE(YEAR(Параметры!$B$2),MONTH(Параметры!$B$2),T$1),2))</f>
        <v>3</v>
      </c>
      <c r="U2" s="4">
        <f>IF(U$1&gt;DAY(EOMONTH(Параметры!$B$2,0)),"",WEEKDAY(DATE(YEAR(Параметры!$B$2),MONTH(Параметры!$B$2),U$1),2))</f>
        <v>4</v>
      </c>
      <c r="V2" s="4">
        <f>IF(V$1&gt;DAY(EOMONTH(Параметры!$B$2,0)),"",WEEKDAY(DATE(YEAR(Параметры!$B$2),MONTH(Параметры!$B$2),V$1),2))</f>
        <v>5</v>
      </c>
      <c r="W2" s="4">
        <f>IF(W$1&gt;DAY(EOMONTH(Параметры!$B$2,0)),"",WEEKDAY(DATE(YEAR(Параметры!$B$2),MONTH(Параметры!$B$2),W$1),2))</f>
        <v>6</v>
      </c>
      <c r="X2" s="4">
        <f>IF(X$1&gt;DAY(EOMONTH(Параметры!$B$2,0)),"",WEEKDAY(DATE(YEAR(Параметры!$B$2),MONTH(Параметры!$B$2),X$1),2))</f>
        <v>7</v>
      </c>
      <c r="Y2" s="4">
        <f>IF(Y$1&gt;DAY(EOMONTH(Параметры!$B$2,0)),"",WEEKDAY(DATE(YEAR(Параметры!$B$2),MONTH(Параметры!$B$2),Y$1),2))</f>
        <v>1</v>
      </c>
      <c r="Z2" s="4">
        <f>IF(Z$1&gt;DAY(EOMONTH(Параметры!$B$2,0)),"",WEEKDAY(DATE(YEAR(Параметры!$B$2),MONTH(Параметры!$B$2),Z$1),2))</f>
        <v>2</v>
      </c>
      <c r="AA2" s="4">
        <f>IF(AA$1&gt;DAY(EOMONTH(Параметры!$B$2,0)),"",WEEKDAY(DATE(YEAR(Параметры!$B$2),MONTH(Параметры!$B$2),AA$1),2))</f>
        <v>3</v>
      </c>
      <c r="AB2" s="4">
        <f>IF(AB$1&gt;DAY(EOMONTH(Параметры!$B$2,0)),"",WEEKDAY(DATE(YEAR(Параметры!$B$2),MONTH(Параметры!$B$2),AB$1),2))</f>
        <v>4</v>
      </c>
      <c r="AC2" s="4">
        <f>IF(AC$1&gt;DAY(EOMONTH(Параметры!$B$2,0)),"",WEEKDAY(DATE(YEAR(Параметры!$B$2),MONTH(Параметры!$B$2),AC$1),2))</f>
        <v>5</v>
      </c>
      <c r="AD2" s="4">
        <f>IF(AD$1&gt;DAY(EOMONTH(Параметры!$B$2,0)),"",WEEKDAY(DATE(YEAR(Параметры!$B$2),MONTH(Параметры!$B$2),AD$1),2))</f>
        <v>6</v>
      </c>
      <c r="AE2" s="4">
        <f>IF(AE$1&gt;DAY(EOMONTH(Параметры!$B$2,0)),"",WEEKDAY(DATE(YEAR(Параметры!$B$2),MONTH(Параметры!$B$2),AE$1),2))</f>
        <v>7</v>
      </c>
      <c r="AF2" s="4">
        <f>IF(AF$1&gt;DAY(EOMONTH(Параметры!$B$2,0)),"",WEEKDAY(DATE(YEAR(Параметры!$B$2),MONTH(Параметры!$B$2),AF$1),2))</f>
        <v>1</v>
      </c>
      <c r="AG2" s="4">
        <f>IF(AG$1&gt;DAY(EOMONTH(Параметры!$B$2,0)),"",WEEKDAY(DATE(YEAR(Параметры!$B$2),MONTH(Параметры!$B$2),AG$1),2))</f>
        <v>2</v>
      </c>
      <c r="AH2" s="4">
        <f>IF(AH$1&gt;DAY(EOMONTH(Параметры!$B$2,0)),"",WEEKDAY(DATE(YEAR(Параметры!$B$2),MONTH(Параметры!$B$2),AH$1),2))</f>
        <v>3</v>
      </c>
      <c r="AI2" s="4" t="str">
        <f>IF(AI$1&gt;DAY(EOMONTH(Параметры!$B$2,0)),"",WEEKDAY(DATE(YEAR(Параметры!$B$2),MONTH(Параметры!$B$2),AI$1),2))</f>
        <v/>
      </c>
      <c r="AJ2" s="2"/>
      <c r="AK2" s="2"/>
      <c r="AL2" s="2"/>
      <c r="AM2" s="2"/>
      <c r="AN2" s="2"/>
      <c r="AO2" s="2"/>
      <c r="AP2" s="2"/>
    </row>
    <row r="3" spans="1:42" x14ac:dyDescent="0.25">
      <c r="A3" s="2">
        <v>1</v>
      </c>
      <c r="B3" s="2" t="s">
        <v>12</v>
      </c>
      <c r="C3" s="2" t="s">
        <v>13</v>
      </c>
      <c r="D3" s="2">
        <v>100</v>
      </c>
      <c r="E3" s="5" t="s">
        <v>14</v>
      </c>
      <c r="F3" s="5" t="s">
        <v>14</v>
      </c>
      <c r="G3" s="5" t="s">
        <v>14</v>
      </c>
      <c r="H3" s="5" t="s">
        <v>14</v>
      </c>
      <c r="I3" s="5" t="s">
        <v>15</v>
      </c>
      <c r="J3" s="5" t="s">
        <v>15</v>
      </c>
      <c r="K3" s="5" t="s">
        <v>14</v>
      </c>
      <c r="L3" s="5" t="s">
        <v>14</v>
      </c>
      <c r="M3" s="5" t="s">
        <v>14</v>
      </c>
      <c r="N3" s="5" t="s">
        <v>14</v>
      </c>
      <c r="O3" s="5" t="s">
        <v>14</v>
      </c>
      <c r="P3" s="5" t="s">
        <v>15</v>
      </c>
      <c r="Q3" s="5" t="s">
        <v>15</v>
      </c>
      <c r="R3" s="5" t="s">
        <v>14</v>
      </c>
      <c r="S3" s="5" t="s">
        <v>14</v>
      </c>
      <c r="T3" s="5" t="s">
        <v>14</v>
      </c>
      <c r="U3" s="5" t="s">
        <v>14</v>
      </c>
      <c r="V3" s="5" t="s">
        <v>14</v>
      </c>
      <c r="W3" s="5" t="s">
        <v>15</v>
      </c>
      <c r="X3" s="5" t="s">
        <v>15</v>
      </c>
      <c r="Y3" s="5" t="s">
        <v>14</v>
      </c>
      <c r="Z3" s="5" t="s">
        <v>14</v>
      </c>
      <c r="AA3" s="5" t="s">
        <v>14</v>
      </c>
      <c r="AB3" s="5" t="s">
        <v>14</v>
      </c>
      <c r="AC3" s="5" t="s">
        <v>14</v>
      </c>
      <c r="AD3" s="5" t="s">
        <v>15</v>
      </c>
      <c r="AE3" s="5" t="s">
        <v>15</v>
      </c>
      <c r="AF3" s="5" t="s">
        <v>14</v>
      </c>
      <c r="AG3" s="5" t="s">
        <v>14</v>
      </c>
      <c r="AH3" s="5" t="s">
        <v>14</v>
      </c>
      <c r="AI3" s="5"/>
      <c r="AJ3" s="2">
        <f t="shared" ref="AJ3:AJ12" si="0">COUNTIF(E3:AI3,"Я")+COUNTIF(E3:AI3,"К")</f>
        <v>22</v>
      </c>
      <c r="AK3" s="2">
        <f>AJ3*Параметры!$B$3</f>
        <v>176</v>
      </c>
      <c r="AL3" s="2">
        <f t="shared" ref="AL3:AL12" si="1">COUNTIF(E3:AI3,"В")</f>
        <v>8</v>
      </c>
      <c r="AM3" s="2">
        <f t="shared" ref="AM3:AM12" si="2">COUNTIF(E3:AI3,"Б")</f>
        <v>0</v>
      </c>
      <c r="AN3" s="2">
        <f t="shared" ref="AN3:AN12" si="3">COUNTIF(E3:AI3,"ОТ")</f>
        <v>0</v>
      </c>
      <c r="AO3" s="2">
        <f t="shared" ref="AO3:AO12" si="4">COUNTIF(E3:AI3,"ПР")+COUNTIF(E3:AI3,"НН")</f>
        <v>0</v>
      </c>
      <c r="AP3" s="2">
        <f t="shared" ref="AP3:AP12" si="5">AM3+AN3+AO3+COUNTIF(E3:AI3,"У")</f>
        <v>0</v>
      </c>
    </row>
    <row r="4" spans="1:42" x14ac:dyDescent="0.25">
      <c r="A4" s="2">
        <v>2</v>
      </c>
      <c r="B4" s="2" t="s">
        <v>16</v>
      </c>
      <c r="C4" s="2" t="s">
        <v>17</v>
      </c>
      <c r="D4" s="2">
        <v>101</v>
      </c>
      <c r="E4" s="5" t="s">
        <v>14</v>
      </c>
      <c r="F4" s="5" t="s">
        <v>14</v>
      </c>
      <c r="G4" s="5" t="s">
        <v>14</v>
      </c>
      <c r="H4" s="5" t="s">
        <v>14</v>
      </c>
      <c r="I4" s="5" t="s">
        <v>15</v>
      </c>
      <c r="J4" s="5" t="s">
        <v>15</v>
      </c>
      <c r="K4" s="5" t="s">
        <v>14</v>
      </c>
      <c r="L4" s="5" t="s">
        <v>14</v>
      </c>
      <c r="M4" s="5" t="s">
        <v>14</v>
      </c>
      <c r="N4" s="5" t="s">
        <v>14</v>
      </c>
      <c r="O4" s="5" t="s">
        <v>14</v>
      </c>
      <c r="P4" s="5" t="s">
        <v>15</v>
      </c>
      <c r="Q4" s="5" t="s">
        <v>15</v>
      </c>
      <c r="R4" s="5" t="s">
        <v>14</v>
      </c>
      <c r="S4" s="5" t="s">
        <v>14</v>
      </c>
      <c r="T4" s="5" t="s">
        <v>14</v>
      </c>
      <c r="U4" s="5" t="s">
        <v>14</v>
      </c>
      <c r="V4" s="5" t="s">
        <v>14</v>
      </c>
      <c r="W4" s="5" t="s">
        <v>15</v>
      </c>
      <c r="X4" s="5" t="s">
        <v>15</v>
      </c>
      <c r="Y4" s="5" t="s">
        <v>14</v>
      </c>
      <c r="Z4" s="5" t="s">
        <v>14</v>
      </c>
      <c r="AA4" s="5" t="s">
        <v>14</v>
      </c>
      <c r="AB4" s="5" t="s">
        <v>14</v>
      </c>
      <c r="AC4" s="5" t="s">
        <v>14</v>
      </c>
      <c r="AD4" s="5" t="s">
        <v>15</v>
      </c>
      <c r="AE4" s="5" t="s">
        <v>15</v>
      </c>
      <c r="AF4" s="5" t="s">
        <v>14</v>
      </c>
      <c r="AG4" s="5" t="s">
        <v>14</v>
      </c>
      <c r="AH4" s="5" t="s">
        <v>14</v>
      </c>
      <c r="AI4" s="5"/>
      <c r="AJ4" s="2">
        <f t="shared" si="0"/>
        <v>22</v>
      </c>
      <c r="AK4" s="2">
        <f>AJ4*Параметры!$B$3</f>
        <v>176</v>
      </c>
      <c r="AL4" s="2">
        <f t="shared" si="1"/>
        <v>8</v>
      </c>
      <c r="AM4" s="2">
        <f t="shared" si="2"/>
        <v>0</v>
      </c>
      <c r="AN4" s="2">
        <f t="shared" si="3"/>
        <v>0</v>
      </c>
      <c r="AO4" s="2">
        <f t="shared" si="4"/>
        <v>0</v>
      </c>
      <c r="AP4" s="2">
        <f t="shared" si="5"/>
        <v>0</v>
      </c>
    </row>
    <row r="5" spans="1:42" x14ac:dyDescent="0.25">
      <c r="A5" s="2">
        <v>3</v>
      </c>
      <c r="B5" s="2" t="s">
        <v>18</v>
      </c>
      <c r="C5" s="2" t="s">
        <v>19</v>
      </c>
      <c r="D5" s="2">
        <v>102</v>
      </c>
      <c r="E5" s="5" t="s">
        <v>14</v>
      </c>
      <c r="F5" s="5" t="s">
        <v>14</v>
      </c>
      <c r="G5" s="5" t="s">
        <v>14</v>
      </c>
      <c r="H5" s="5" t="s">
        <v>14</v>
      </c>
      <c r="I5" s="5" t="s">
        <v>15</v>
      </c>
      <c r="J5" s="5" t="s">
        <v>15</v>
      </c>
      <c r="K5" s="5" t="s">
        <v>20</v>
      </c>
      <c r="L5" s="5" t="s">
        <v>20</v>
      </c>
      <c r="M5" s="5" t="s">
        <v>20</v>
      </c>
      <c r="N5" s="5" t="s">
        <v>20</v>
      </c>
      <c r="O5" s="5" t="s">
        <v>20</v>
      </c>
      <c r="P5" s="5" t="s">
        <v>15</v>
      </c>
      <c r="Q5" s="5" t="s">
        <v>15</v>
      </c>
      <c r="R5" s="5" t="s">
        <v>14</v>
      </c>
      <c r="S5" s="5" t="s">
        <v>14</v>
      </c>
      <c r="T5" s="5" t="s">
        <v>14</v>
      </c>
      <c r="U5" s="5" t="s">
        <v>14</v>
      </c>
      <c r="V5" s="5" t="s">
        <v>14</v>
      </c>
      <c r="W5" s="5" t="s">
        <v>15</v>
      </c>
      <c r="X5" s="5" t="s">
        <v>15</v>
      </c>
      <c r="Y5" s="5" t="s">
        <v>14</v>
      </c>
      <c r="Z5" s="5" t="s">
        <v>14</v>
      </c>
      <c r="AA5" s="5" t="s">
        <v>14</v>
      </c>
      <c r="AB5" s="5" t="s">
        <v>14</v>
      </c>
      <c r="AC5" s="5" t="s">
        <v>14</v>
      </c>
      <c r="AD5" s="5" t="s">
        <v>15</v>
      </c>
      <c r="AE5" s="5" t="s">
        <v>15</v>
      </c>
      <c r="AF5" s="5" t="s">
        <v>14</v>
      </c>
      <c r="AG5" s="5" t="s">
        <v>14</v>
      </c>
      <c r="AH5" s="5" t="s">
        <v>14</v>
      </c>
      <c r="AI5" s="5"/>
      <c r="AJ5" s="2">
        <f t="shared" si="0"/>
        <v>17</v>
      </c>
      <c r="AK5" s="2">
        <f>AJ5*Параметры!$B$3</f>
        <v>136</v>
      </c>
      <c r="AL5" s="2">
        <f t="shared" si="1"/>
        <v>8</v>
      </c>
      <c r="AM5" s="2">
        <f t="shared" si="2"/>
        <v>5</v>
      </c>
      <c r="AN5" s="2">
        <f t="shared" si="3"/>
        <v>0</v>
      </c>
      <c r="AO5" s="2">
        <f t="shared" si="4"/>
        <v>0</v>
      </c>
      <c r="AP5" s="2">
        <f t="shared" si="5"/>
        <v>5</v>
      </c>
    </row>
    <row r="6" spans="1:42" x14ac:dyDescent="0.25">
      <c r="A6" s="2">
        <v>4</v>
      </c>
      <c r="B6" s="2" t="s">
        <v>21</v>
      </c>
      <c r="C6" s="2" t="s">
        <v>22</v>
      </c>
      <c r="D6" s="2">
        <v>103</v>
      </c>
      <c r="E6" s="5" t="s">
        <v>14</v>
      </c>
      <c r="F6" s="5" t="s">
        <v>14</v>
      </c>
      <c r="G6" s="5" t="s">
        <v>14</v>
      </c>
      <c r="H6" s="5" t="s">
        <v>14</v>
      </c>
      <c r="I6" s="5" t="s">
        <v>15</v>
      </c>
      <c r="J6" s="5" t="s">
        <v>15</v>
      </c>
      <c r="K6" s="5" t="s">
        <v>14</v>
      </c>
      <c r="L6" s="5" t="s">
        <v>14</v>
      </c>
      <c r="M6" s="5" t="s">
        <v>14</v>
      </c>
      <c r="N6" s="5" t="s">
        <v>14</v>
      </c>
      <c r="O6" s="5" t="s">
        <v>14</v>
      </c>
      <c r="P6" s="5" t="s">
        <v>15</v>
      </c>
      <c r="Q6" s="5" t="s">
        <v>15</v>
      </c>
      <c r="R6" s="5" t="s">
        <v>14</v>
      </c>
      <c r="S6" s="5" t="s">
        <v>14</v>
      </c>
      <c r="T6" s="5" t="s">
        <v>14</v>
      </c>
      <c r="U6" s="5" t="s">
        <v>14</v>
      </c>
      <c r="V6" s="5" t="s">
        <v>14</v>
      </c>
      <c r="W6" s="5" t="s">
        <v>15</v>
      </c>
      <c r="X6" s="5" t="s">
        <v>15</v>
      </c>
      <c r="Y6" s="5" t="s">
        <v>14</v>
      </c>
      <c r="Z6" s="5" t="s">
        <v>14</v>
      </c>
      <c r="AA6" s="5" t="s">
        <v>14</v>
      </c>
      <c r="AB6" s="5" t="s">
        <v>14</v>
      </c>
      <c r="AC6" s="5" t="s">
        <v>14</v>
      </c>
      <c r="AD6" s="5" t="s">
        <v>15</v>
      </c>
      <c r="AE6" s="5" t="s">
        <v>15</v>
      </c>
      <c r="AF6" s="5" t="s">
        <v>14</v>
      </c>
      <c r="AG6" s="5" t="s">
        <v>14</v>
      </c>
      <c r="AH6" s="5" t="s">
        <v>14</v>
      </c>
      <c r="AI6" s="5"/>
      <c r="AJ6" s="2">
        <f t="shared" si="0"/>
        <v>22</v>
      </c>
      <c r="AK6" s="2">
        <f>AJ6*Параметры!$B$3</f>
        <v>176</v>
      </c>
      <c r="AL6" s="2">
        <f t="shared" si="1"/>
        <v>8</v>
      </c>
      <c r="AM6" s="2">
        <f t="shared" si="2"/>
        <v>0</v>
      </c>
      <c r="AN6" s="2">
        <f t="shared" si="3"/>
        <v>0</v>
      </c>
      <c r="AO6" s="2">
        <f t="shared" si="4"/>
        <v>0</v>
      </c>
      <c r="AP6" s="2">
        <f t="shared" si="5"/>
        <v>0</v>
      </c>
    </row>
    <row r="7" spans="1:42" x14ac:dyDescent="0.25">
      <c r="A7" s="2">
        <v>5</v>
      </c>
      <c r="B7" s="2" t="s">
        <v>23</v>
      </c>
      <c r="C7" s="2" t="s">
        <v>24</v>
      </c>
      <c r="D7" s="2">
        <v>104</v>
      </c>
      <c r="E7" s="5" t="s">
        <v>14</v>
      </c>
      <c r="F7" s="5" t="s">
        <v>14</v>
      </c>
      <c r="G7" s="5" t="s">
        <v>14</v>
      </c>
      <c r="H7" s="5" t="s">
        <v>14</v>
      </c>
      <c r="I7" s="5" t="s">
        <v>15</v>
      </c>
      <c r="J7" s="5" t="s">
        <v>15</v>
      </c>
      <c r="K7" s="5" t="s">
        <v>14</v>
      </c>
      <c r="L7" s="5" t="s">
        <v>14</v>
      </c>
      <c r="M7" s="5" t="s">
        <v>14</v>
      </c>
      <c r="N7" s="5" t="s">
        <v>14</v>
      </c>
      <c r="O7" s="5" t="s">
        <v>14</v>
      </c>
      <c r="P7" s="5" t="s">
        <v>15</v>
      </c>
      <c r="Q7" s="5" t="s">
        <v>15</v>
      </c>
      <c r="R7" s="5" t="s">
        <v>14</v>
      </c>
      <c r="S7" s="5" t="s">
        <v>14</v>
      </c>
      <c r="T7" s="5" t="s">
        <v>14</v>
      </c>
      <c r="U7" s="5" t="s">
        <v>14</v>
      </c>
      <c r="V7" s="5" t="s">
        <v>14</v>
      </c>
      <c r="W7" s="5" t="s">
        <v>15</v>
      </c>
      <c r="X7" s="5" t="s">
        <v>15</v>
      </c>
      <c r="Y7" s="5" t="s">
        <v>14</v>
      </c>
      <c r="Z7" s="5" t="s">
        <v>14</v>
      </c>
      <c r="AA7" s="5" t="s">
        <v>14</v>
      </c>
      <c r="AB7" s="5" t="s">
        <v>14</v>
      </c>
      <c r="AC7" s="5" t="s">
        <v>14</v>
      </c>
      <c r="AD7" s="5" t="s">
        <v>15</v>
      </c>
      <c r="AE7" s="5" t="s">
        <v>15</v>
      </c>
      <c r="AF7" s="5" t="s">
        <v>14</v>
      </c>
      <c r="AG7" s="5" t="s">
        <v>14</v>
      </c>
      <c r="AH7" s="5" t="s">
        <v>14</v>
      </c>
      <c r="AI7" s="5"/>
      <c r="AJ7" s="2">
        <f t="shared" si="0"/>
        <v>22</v>
      </c>
      <c r="AK7" s="2">
        <f>AJ7*Параметры!$B$3</f>
        <v>176</v>
      </c>
      <c r="AL7" s="2">
        <f t="shared" si="1"/>
        <v>8</v>
      </c>
      <c r="AM7" s="2">
        <f t="shared" si="2"/>
        <v>0</v>
      </c>
      <c r="AN7" s="2">
        <f t="shared" si="3"/>
        <v>0</v>
      </c>
      <c r="AO7" s="2">
        <f t="shared" si="4"/>
        <v>0</v>
      </c>
      <c r="AP7" s="2">
        <f t="shared" si="5"/>
        <v>0</v>
      </c>
    </row>
    <row r="8" spans="1:42" x14ac:dyDescent="0.25">
      <c r="A8" s="2">
        <v>6</v>
      </c>
      <c r="B8" s="2" t="s">
        <v>25</v>
      </c>
      <c r="C8" s="2" t="s">
        <v>26</v>
      </c>
      <c r="D8" s="2">
        <v>105</v>
      </c>
      <c r="E8" s="5" t="s">
        <v>14</v>
      </c>
      <c r="F8" s="5" t="s">
        <v>14</v>
      </c>
      <c r="G8" s="5" t="s">
        <v>14</v>
      </c>
      <c r="H8" s="5" t="s">
        <v>14</v>
      </c>
      <c r="I8" s="5" t="s">
        <v>15</v>
      </c>
      <c r="J8" s="5" t="s">
        <v>15</v>
      </c>
      <c r="K8" s="5" t="s">
        <v>14</v>
      </c>
      <c r="L8" s="5" t="s">
        <v>14</v>
      </c>
      <c r="M8" s="5" t="s">
        <v>14</v>
      </c>
      <c r="N8" s="5" t="s">
        <v>14</v>
      </c>
      <c r="O8" s="5" t="s">
        <v>14</v>
      </c>
      <c r="P8" s="5" t="s">
        <v>15</v>
      </c>
      <c r="Q8" s="5" t="s">
        <v>15</v>
      </c>
      <c r="R8" s="5" t="s">
        <v>27</v>
      </c>
      <c r="S8" s="5" t="s">
        <v>27</v>
      </c>
      <c r="T8" s="5" t="s">
        <v>27</v>
      </c>
      <c r="U8" s="5" t="s">
        <v>27</v>
      </c>
      <c r="V8" s="5" t="s">
        <v>27</v>
      </c>
      <c r="W8" s="5" t="s">
        <v>15</v>
      </c>
      <c r="X8" s="5" t="s">
        <v>15</v>
      </c>
      <c r="Y8" s="5" t="s">
        <v>27</v>
      </c>
      <c r="Z8" s="5" t="s">
        <v>27</v>
      </c>
      <c r="AA8" s="5" t="s">
        <v>27</v>
      </c>
      <c r="AB8" s="5" t="s">
        <v>27</v>
      </c>
      <c r="AC8" s="5" t="s">
        <v>27</v>
      </c>
      <c r="AD8" s="5" t="s">
        <v>15</v>
      </c>
      <c r="AE8" s="5" t="s">
        <v>15</v>
      </c>
      <c r="AF8" s="5" t="s">
        <v>14</v>
      </c>
      <c r="AG8" s="5" t="s">
        <v>14</v>
      </c>
      <c r="AH8" s="5" t="s">
        <v>14</v>
      </c>
      <c r="AI8" s="5"/>
      <c r="AJ8" s="2">
        <f t="shared" si="0"/>
        <v>12</v>
      </c>
      <c r="AK8" s="2">
        <f>AJ8*Параметры!$B$3</f>
        <v>96</v>
      </c>
      <c r="AL8" s="2">
        <f t="shared" si="1"/>
        <v>8</v>
      </c>
      <c r="AM8" s="2">
        <f t="shared" si="2"/>
        <v>0</v>
      </c>
      <c r="AN8" s="2">
        <f t="shared" si="3"/>
        <v>10</v>
      </c>
      <c r="AO8" s="2">
        <f t="shared" si="4"/>
        <v>0</v>
      </c>
      <c r="AP8" s="2">
        <f t="shared" si="5"/>
        <v>10</v>
      </c>
    </row>
    <row r="9" spans="1:42" x14ac:dyDescent="0.25">
      <c r="A9" s="2">
        <v>7</v>
      </c>
      <c r="B9" s="2" t="s">
        <v>28</v>
      </c>
      <c r="C9" s="2" t="s">
        <v>29</v>
      </c>
      <c r="D9" s="2">
        <v>106</v>
      </c>
      <c r="E9" s="5" t="s">
        <v>14</v>
      </c>
      <c r="F9" s="5" t="s">
        <v>14</v>
      </c>
      <c r="G9" s="5" t="s">
        <v>14</v>
      </c>
      <c r="H9" s="5" t="s">
        <v>14</v>
      </c>
      <c r="I9" s="5" t="s">
        <v>15</v>
      </c>
      <c r="J9" s="5" t="s">
        <v>15</v>
      </c>
      <c r="K9" s="5" t="s">
        <v>14</v>
      </c>
      <c r="L9" s="5" t="s">
        <v>14</v>
      </c>
      <c r="M9" s="5" t="s">
        <v>14</v>
      </c>
      <c r="N9" s="5" t="s">
        <v>14</v>
      </c>
      <c r="O9" s="5" t="s">
        <v>14</v>
      </c>
      <c r="P9" s="5" t="s">
        <v>15</v>
      </c>
      <c r="Q9" s="5" t="s">
        <v>15</v>
      </c>
      <c r="R9" s="5" t="s">
        <v>14</v>
      </c>
      <c r="S9" s="5" t="s">
        <v>14</v>
      </c>
      <c r="T9" s="5" t="s">
        <v>14</v>
      </c>
      <c r="U9" s="5" t="s">
        <v>14</v>
      </c>
      <c r="V9" s="5" t="s">
        <v>14</v>
      </c>
      <c r="W9" s="5" t="s">
        <v>15</v>
      </c>
      <c r="X9" s="5" t="s">
        <v>15</v>
      </c>
      <c r="Y9" s="5" t="s">
        <v>14</v>
      </c>
      <c r="Z9" s="5" t="s">
        <v>14</v>
      </c>
      <c r="AA9" s="5" t="s">
        <v>14</v>
      </c>
      <c r="AB9" s="5" t="s">
        <v>14</v>
      </c>
      <c r="AC9" s="5" t="s">
        <v>14</v>
      </c>
      <c r="AD9" s="5" t="s">
        <v>15</v>
      </c>
      <c r="AE9" s="5" t="s">
        <v>15</v>
      </c>
      <c r="AF9" s="5" t="s">
        <v>14</v>
      </c>
      <c r="AG9" s="5" t="s">
        <v>14</v>
      </c>
      <c r="AH9" s="5" t="s">
        <v>14</v>
      </c>
      <c r="AI9" s="5"/>
      <c r="AJ9" s="2">
        <f t="shared" si="0"/>
        <v>22</v>
      </c>
      <c r="AK9" s="2">
        <f>AJ9*Параметры!$B$3</f>
        <v>176</v>
      </c>
      <c r="AL9" s="2">
        <f t="shared" si="1"/>
        <v>8</v>
      </c>
      <c r="AM9" s="2">
        <f t="shared" si="2"/>
        <v>0</v>
      </c>
      <c r="AN9" s="2">
        <f t="shared" si="3"/>
        <v>0</v>
      </c>
      <c r="AO9" s="2">
        <f t="shared" si="4"/>
        <v>0</v>
      </c>
      <c r="AP9" s="2">
        <f t="shared" si="5"/>
        <v>0</v>
      </c>
    </row>
    <row r="10" spans="1:42" x14ac:dyDescent="0.25">
      <c r="A10" s="2">
        <v>8</v>
      </c>
      <c r="B10" s="2" t="s">
        <v>30</v>
      </c>
      <c r="C10" s="2" t="s">
        <v>31</v>
      </c>
      <c r="D10" s="2">
        <v>107</v>
      </c>
      <c r="E10" s="5" t="s">
        <v>14</v>
      </c>
      <c r="F10" s="5" t="s">
        <v>14</v>
      </c>
      <c r="G10" s="5" t="s">
        <v>14</v>
      </c>
      <c r="H10" s="5" t="s">
        <v>14</v>
      </c>
      <c r="I10" s="5" t="s">
        <v>15</v>
      </c>
      <c r="J10" s="5" t="s">
        <v>15</v>
      </c>
      <c r="K10" s="5" t="s">
        <v>14</v>
      </c>
      <c r="L10" s="5" t="s">
        <v>14</v>
      </c>
      <c r="M10" s="5" t="s">
        <v>14</v>
      </c>
      <c r="N10" s="5" t="s">
        <v>14</v>
      </c>
      <c r="O10" s="5" t="s">
        <v>14</v>
      </c>
      <c r="P10" s="5" t="s">
        <v>15</v>
      </c>
      <c r="Q10" s="5" t="s">
        <v>15</v>
      </c>
      <c r="R10" s="5" t="s">
        <v>14</v>
      </c>
      <c r="S10" s="5" t="s">
        <v>14</v>
      </c>
      <c r="T10" s="5" t="s">
        <v>14</v>
      </c>
      <c r="U10" s="5" t="s">
        <v>14</v>
      </c>
      <c r="V10" s="5" t="s">
        <v>14</v>
      </c>
      <c r="W10" s="5" t="s">
        <v>15</v>
      </c>
      <c r="X10" s="5" t="s">
        <v>15</v>
      </c>
      <c r="Y10" s="5" t="s">
        <v>14</v>
      </c>
      <c r="Z10" s="5" t="s">
        <v>14</v>
      </c>
      <c r="AA10" s="5" t="s">
        <v>14</v>
      </c>
      <c r="AB10" s="5" t="s">
        <v>14</v>
      </c>
      <c r="AC10" s="5" t="s">
        <v>14</v>
      </c>
      <c r="AD10" s="5" t="s">
        <v>15</v>
      </c>
      <c r="AE10" s="5" t="s">
        <v>15</v>
      </c>
      <c r="AF10" s="5" t="s">
        <v>14</v>
      </c>
      <c r="AG10" s="5" t="s">
        <v>14</v>
      </c>
      <c r="AH10" s="5" t="s">
        <v>14</v>
      </c>
      <c r="AI10" s="5"/>
      <c r="AJ10" s="2">
        <f t="shared" si="0"/>
        <v>22</v>
      </c>
      <c r="AK10" s="2">
        <f>AJ10*Параметры!$B$3</f>
        <v>176</v>
      </c>
      <c r="AL10" s="2">
        <f t="shared" si="1"/>
        <v>8</v>
      </c>
      <c r="AM10" s="2">
        <f t="shared" si="2"/>
        <v>0</v>
      </c>
      <c r="AN10" s="2">
        <f t="shared" si="3"/>
        <v>0</v>
      </c>
      <c r="AO10" s="2">
        <f t="shared" si="4"/>
        <v>0</v>
      </c>
      <c r="AP10" s="2">
        <f t="shared" si="5"/>
        <v>0</v>
      </c>
    </row>
    <row r="11" spans="1:42" x14ac:dyDescent="0.25">
      <c r="A11" s="2">
        <v>9</v>
      </c>
      <c r="B11" s="2" t="s">
        <v>32</v>
      </c>
      <c r="C11" s="2" t="s">
        <v>33</v>
      </c>
      <c r="D11" s="2">
        <v>108</v>
      </c>
      <c r="E11" s="5" t="s">
        <v>14</v>
      </c>
      <c r="F11" s="5" t="s">
        <v>14</v>
      </c>
      <c r="G11" s="5" t="s">
        <v>14</v>
      </c>
      <c r="H11" s="5" t="s">
        <v>14</v>
      </c>
      <c r="I11" s="5" t="s">
        <v>15</v>
      </c>
      <c r="J11" s="5" t="s">
        <v>15</v>
      </c>
      <c r="K11" s="5" t="s">
        <v>14</v>
      </c>
      <c r="L11" s="5" t="s">
        <v>14</v>
      </c>
      <c r="M11" s="5" t="s">
        <v>14</v>
      </c>
      <c r="N11" s="5" t="s">
        <v>14</v>
      </c>
      <c r="O11" s="5" t="s">
        <v>14</v>
      </c>
      <c r="P11" s="5" t="s">
        <v>15</v>
      </c>
      <c r="Q11" s="5" t="s">
        <v>15</v>
      </c>
      <c r="R11" s="5" t="s">
        <v>14</v>
      </c>
      <c r="S11" s="5" t="s">
        <v>14</v>
      </c>
      <c r="T11" s="5" t="s">
        <v>14</v>
      </c>
      <c r="U11" s="5" t="s">
        <v>14</v>
      </c>
      <c r="V11" s="5" t="s">
        <v>14</v>
      </c>
      <c r="W11" s="5" t="s">
        <v>15</v>
      </c>
      <c r="X11" s="5" t="s">
        <v>15</v>
      </c>
      <c r="Y11" s="5" t="s">
        <v>14</v>
      </c>
      <c r="Z11" s="5" t="s">
        <v>14</v>
      </c>
      <c r="AA11" s="5" t="s">
        <v>14</v>
      </c>
      <c r="AB11" s="5" t="s">
        <v>14</v>
      </c>
      <c r="AC11" s="5" t="s">
        <v>14</v>
      </c>
      <c r="AD11" s="5" t="s">
        <v>15</v>
      </c>
      <c r="AE11" s="5" t="s">
        <v>15</v>
      </c>
      <c r="AF11" s="5" t="s">
        <v>14</v>
      </c>
      <c r="AG11" s="5" t="s">
        <v>14</v>
      </c>
      <c r="AH11" s="5" t="s">
        <v>14</v>
      </c>
      <c r="AI11" s="5"/>
      <c r="AJ11" s="2">
        <f t="shared" si="0"/>
        <v>22</v>
      </c>
      <c r="AK11" s="2">
        <f>AJ11*Параметры!$B$3</f>
        <v>176</v>
      </c>
      <c r="AL11" s="2">
        <f t="shared" si="1"/>
        <v>8</v>
      </c>
      <c r="AM11" s="2">
        <f t="shared" si="2"/>
        <v>0</v>
      </c>
      <c r="AN11" s="2">
        <f t="shared" si="3"/>
        <v>0</v>
      </c>
      <c r="AO11" s="2">
        <f t="shared" si="4"/>
        <v>0</v>
      </c>
      <c r="AP11" s="2">
        <f t="shared" si="5"/>
        <v>0</v>
      </c>
    </row>
    <row r="12" spans="1:42" x14ac:dyDescent="0.25">
      <c r="A12" s="2">
        <v>10</v>
      </c>
      <c r="B12" s="2" t="s">
        <v>34</v>
      </c>
      <c r="C12" s="2" t="s">
        <v>35</v>
      </c>
      <c r="D12" s="2">
        <v>109</v>
      </c>
      <c r="E12" s="5" t="s">
        <v>14</v>
      </c>
      <c r="F12" s="5" t="s">
        <v>14</v>
      </c>
      <c r="G12" s="5" t="s">
        <v>14</v>
      </c>
      <c r="H12" s="5" t="s">
        <v>14</v>
      </c>
      <c r="I12" s="5" t="s">
        <v>15</v>
      </c>
      <c r="J12" s="5" t="s">
        <v>15</v>
      </c>
      <c r="K12" s="5" t="s">
        <v>14</v>
      </c>
      <c r="L12" s="5" t="s">
        <v>14</v>
      </c>
      <c r="M12" s="5" t="s">
        <v>14</v>
      </c>
      <c r="N12" s="5" t="s">
        <v>14</v>
      </c>
      <c r="O12" s="5" t="s">
        <v>14</v>
      </c>
      <c r="P12" s="5" t="s">
        <v>15</v>
      </c>
      <c r="Q12" s="5" t="s">
        <v>15</v>
      </c>
      <c r="R12" s="5" t="s">
        <v>14</v>
      </c>
      <c r="S12" s="5" t="s">
        <v>14</v>
      </c>
      <c r="T12" s="5" t="s">
        <v>14</v>
      </c>
      <c r="U12" s="5" t="s">
        <v>14</v>
      </c>
      <c r="V12" s="5" t="s">
        <v>14</v>
      </c>
      <c r="W12" s="5" t="s">
        <v>15</v>
      </c>
      <c r="X12" s="5" t="s">
        <v>15</v>
      </c>
      <c r="Y12" s="5" t="s">
        <v>14</v>
      </c>
      <c r="Z12" s="5" t="s">
        <v>14</v>
      </c>
      <c r="AA12" s="5" t="s">
        <v>14</v>
      </c>
      <c r="AB12" s="5" t="s">
        <v>14</v>
      </c>
      <c r="AC12" s="5" t="s">
        <v>14</v>
      </c>
      <c r="AD12" s="5" t="s">
        <v>15</v>
      </c>
      <c r="AE12" s="5" t="s">
        <v>15</v>
      </c>
      <c r="AF12" s="5" t="s">
        <v>14</v>
      </c>
      <c r="AG12" s="5" t="s">
        <v>14</v>
      </c>
      <c r="AH12" s="5" t="s">
        <v>14</v>
      </c>
      <c r="AI12" s="5"/>
      <c r="AJ12" s="2">
        <f t="shared" si="0"/>
        <v>22</v>
      </c>
      <c r="AK12" s="2">
        <f>AJ12*Параметры!$B$3</f>
        <v>176</v>
      </c>
      <c r="AL12" s="2">
        <f t="shared" si="1"/>
        <v>8</v>
      </c>
      <c r="AM12" s="2">
        <f t="shared" si="2"/>
        <v>0</v>
      </c>
      <c r="AN12" s="2">
        <f t="shared" si="3"/>
        <v>0</v>
      </c>
      <c r="AO12" s="2">
        <f t="shared" si="4"/>
        <v>0</v>
      </c>
      <c r="AP12" s="2">
        <f t="shared" si="5"/>
        <v>0</v>
      </c>
    </row>
    <row r="13" spans="1:42" x14ac:dyDescent="0.25">
      <c r="A13" s="2"/>
      <c r="B13" s="6" t="s">
        <v>36</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
        <f t="shared" ref="AJ13:AP13" si="6">SUM(AJ3:AJ12)</f>
        <v>205</v>
      </c>
      <c r="AK13" s="7">
        <f t="shared" si="6"/>
        <v>1640</v>
      </c>
      <c r="AL13" s="7">
        <f t="shared" si="6"/>
        <v>80</v>
      </c>
      <c r="AM13" s="7">
        <f t="shared" si="6"/>
        <v>5</v>
      </c>
      <c r="AN13" s="7">
        <f t="shared" si="6"/>
        <v>10</v>
      </c>
      <c r="AO13" s="7">
        <f t="shared" si="6"/>
        <v>0</v>
      </c>
      <c r="AP13" s="7">
        <f t="shared" si="6"/>
        <v>15</v>
      </c>
    </row>
  </sheetData>
  <conditionalFormatting sqref="E3:AI12">
    <cfRule type="expression" dxfId="0" priority="1">
      <formula>OR(E$2="",E$2&gt;5)</formula>
    </cfRule>
  </conditionalFormatting>
  <dataValidations count="1">
    <dataValidation type="list" allowBlank="1" sqref="E3 E4 E5 E6 E7 E8 E9 E10 E11 E12 F3 F4 F5 F6 F7 F8 F9 F10 F11 F12 G3 G4 G5 G6 G7 G8 G9 G10 G11 G12 H3 H4 H5 H6 H7 H8 H9 H10 H11 H12 I3 I4 I5 I6 I7 I8 I9 I10 I11 I12 J3 J4 J5 J6 J7 J8 J9 J10 J11 J12 K3 K4 K5 K6 K7 K8 K9 K10 K11 K12 L3 L4 L5 L6 L7 L8 L9 L10 L11 L12 M3 M4 M5 M6 M7 M8 M9 M10 M11 M12 N3 N4 N5 N6 N7 N8 N9 N10 N11 N12 O3 O4 O5 O6 O7 O8 O9 O10 O11 O12 P3 P4 P5 P6 P7 P8 P9 P10 P11 P12 Q3 Q4 Q5 Q6 Q7 Q8 Q9 Q10 Q11 Q12 R3 R4 R5 R6 R7 R8 R9 R10 R11 R12 S3 S4 S5 S6 S7 S8 S9 S10 S11 S12 T3 T4 T5 T6 T7 T8 T9 T10 T11 T12 U3 U4 U5 U6 U7 U8 U9 U10 U11 U12 V3 V4 V5 V6 V7 V8 V9 V10 V11 V12 W3 W4 W5 W6 W7 W8 W9 W10 W11 W12 X3 X4 X5 X6 X7 X8 X9 X10 X11 X12 Y3 Y4 Y5 Y6 Y7 Y8 Y9 Y10 Y11 Y12 Z3 Z4 Z5 Z6 Z7 Z8 Z9 Z10 Z11 Z12 AA3 AA4 AA5 AA6 AA7 AA8 AA9 AA10 AA11 AA12 AB3 AB4 AB5 AB6 AB7 AB8 AB9 AB10 AB11 AB12 AC3 AC4 AC5 AC6 AC7 AC8 AC9 AC10 AC11 AC12 AD3 AD4 AD5 AD6 AD7 AD8 AD9 AD10 AD11 AD12 AE3 AE4 AE5 AE6 AE7 AE8 AE9 AE10 AE11 AE12 AF3 AF4 AF5 AF6 AF7 AF8 AF9 AF10 AF11 AF12 AG3 AG4 AG5 AG6 AG7 AG8 AG9 AG10 AG11 AG12 AH3 AH4 AH5 AH6 AH7 AH8 AH9 AH10 AH11 AH12 AI3 AI4 AI5 AI6 AI7 AI8 AI9 AI10 AI11 AI12" xr:uid="{00000000-0002-0000-0000-000000000000}">
      <formula1>"Я,В,Б,ОТ,ПР,К,НН,У"</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workbookViewId="0"/>
  </sheetViews>
  <sheetFormatPr defaultRowHeight="15" x14ac:dyDescent="0.25"/>
  <cols>
    <col min="1" max="1" width="30" customWidth="1"/>
    <col min="2" max="2" width="16" customWidth="1"/>
    <col min="4" max="4" width="96" customWidth="1"/>
  </cols>
  <sheetData>
    <row r="1" spans="1:4" ht="18.75" x14ac:dyDescent="0.3">
      <c r="A1" s="8" t="s">
        <v>37</v>
      </c>
      <c r="D1" s="9" t="s">
        <v>38</v>
      </c>
    </row>
    <row r="2" spans="1:4" ht="30" x14ac:dyDescent="0.25">
      <c r="A2" s="9" t="s">
        <v>39</v>
      </c>
      <c r="B2" s="10">
        <v>46266</v>
      </c>
      <c r="D2" s="11" t="s">
        <v>40</v>
      </c>
    </row>
    <row r="3" spans="1:4" ht="30" x14ac:dyDescent="0.25">
      <c r="A3" s="9" t="s">
        <v>41</v>
      </c>
      <c r="B3" s="12">
        <v>8</v>
      </c>
      <c r="D3" s="11" t="s">
        <v>42</v>
      </c>
    </row>
    <row r="4" spans="1:4" ht="30" x14ac:dyDescent="0.25">
      <c r="D4" s="11" t="s">
        <v>43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heetViews>
  <sheetFormatPr defaultRowHeight="15" x14ac:dyDescent="0.25"/>
  <cols>
    <col min="1" max="1" width="8" customWidth="1"/>
    <col min="2" max="2" width="34" customWidth="1"/>
    <col min="3" max="3" width="22" customWidth="1"/>
  </cols>
  <sheetData>
    <row r="1" spans="1:3" x14ac:dyDescent="0.25">
      <c r="A1" s="1" t="s">
        <v>44</v>
      </c>
      <c r="B1" s="1" t="s">
        <v>45</v>
      </c>
      <c r="C1" s="1" t="s">
        <v>46</v>
      </c>
    </row>
    <row r="2" spans="1:3" x14ac:dyDescent="0.25">
      <c r="A2" s="2" t="s">
        <v>14</v>
      </c>
      <c r="B2" s="2" t="s">
        <v>47</v>
      </c>
      <c r="C2" s="2" t="s">
        <v>48</v>
      </c>
    </row>
    <row r="3" spans="1:3" x14ac:dyDescent="0.25">
      <c r="A3" s="2" t="s">
        <v>15</v>
      </c>
      <c r="B3" s="2" t="s">
        <v>49</v>
      </c>
      <c r="C3" s="2" t="s">
        <v>50</v>
      </c>
    </row>
    <row r="4" spans="1:3" x14ac:dyDescent="0.25">
      <c r="A4" s="2" t="s">
        <v>20</v>
      </c>
      <c r="B4" s="2" t="s">
        <v>51</v>
      </c>
      <c r="C4" s="2" t="s">
        <v>52</v>
      </c>
    </row>
    <row r="5" spans="1:3" x14ac:dyDescent="0.25">
      <c r="A5" s="2" t="s">
        <v>27</v>
      </c>
      <c r="B5" s="2" t="s">
        <v>53</v>
      </c>
      <c r="C5" s="2" t="s">
        <v>54</v>
      </c>
    </row>
    <row r="6" spans="1:3" x14ac:dyDescent="0.25">
      <c r="A6" s="2" t="s">
        <v>55</v>
      </c>
      <c r="B6" s="2" t="s">
        <v>56</v>
      </c>
      <c r="C6" s="2" t="s">
        <v>57</v>
      </c>
    </row>
    <row r="7" spans="1:3" x14ac:dyDescent="0.25">
      <c r="A7" s="2" t="s">
        <v>58</v>
      </c>
      <c r="B7" s="2" t="s">
        <v>59</v>
      </c>
      <c r="C7" s="2" t="s">
        <v>48</v>
      </c>
    </row>
    <row r="8" spans="1:3" x14ac:dyDescent="0.25">
      <c r="A8" s="2" t="s">
        <v>60</v>
      </c>
      <c r="B8" s="2" t="s">
        <v>61</v>
      </c>
      <c r="C8" s="2" t="s">
        <v>57</v>
      </c>
    </row>
    <row r="9" spans="1:3" x14ac:dyDescent="0.25">
      <c r="A9" s="2" t="s">
        <v>62</v>
      </c>
      <c r="B9" s="2" t="s">
        <v>63</v>
      </c>
      <c r="C9" s="2" t="s">
        <v>64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Табель</vt:lpstr>
      <vt:lpstr>Параметры</vt:lpstr>
      <vt:lpstr>Коды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Андрей Нюнько</cp:lastModifiedBy>
  <dcterms:created xsi:type="dcterms:W3CDTF">2026-09-08T13:17:32Z</dcterms:created>
  <dcterms:modified xsi:type="dcterms:W3CDTF">2026-09-08T13:18:19Z</dcterms:modified>
</cp:coreProperties>
</file>